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ultura\DFCEIC\CFD\Editais - UFDPC\DADOS ABERTOS\Dados Abertos para Portal de Transparência\"/>
    </mc:Choice>
  </mc:AlternateContent>
  <xr:revisionPtr revIDLastSave="4" documentId="13_ncr:1_{A10BA31E-E650-4ABA-B1E6-13BD39E7CA61}" xr6:coauthVersionLast="47" xr6:coauthVersionMax="47" xr10:uidLastSave="{5EEEBA67-FB8F-4A3C-B1EB-A65C2C86A23D}"/>
  <bookViews>
    <workbookView xWindow="-120" yWindow="-120" windowWidth="29040" windowHeight="15720" xr2:uid="{00000000-000D-0000-FFFF-FFFF00000000}"/>
  </bookViews>
  <sheets>
    <sheet name="Serie_Historica_ProAC_Editai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71" i="2" l="1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5" i="2"/>
  <c r="K86" i="2"/>
  <c r="K87" i="2"/>
  <c r="K88" i="2"/>
  <c r="K89" i="2"/>
  <c r="K90" i="2"/>
  <c r="K91" i="2"/>
  <c r="K92" i="2"/>
  <c r="K93" i="2"/>
  <c r="K94" i="2"/>
  <c r="K95" i="2"/>
  <c r="K96" i="2"/>
  <c r="K97" i="2"/>
  <c r="K98" i="2"/>
  <c r="K99" i="2"/>
  <c r="K100" i="2"/>
  <c r="K101" i="2"/>
  <c r="K70" i="2"/>
  <c r="C102" i="2"/>
  <c r="B20" i="2" s="1"/>
  <c r="D102" i="2"/>
  <c r="B21" i="2" s="1"/>
  <c r="E102" i="2"/>
  <c r="B22" i="2" s="1"/>
  <c r="F102" i="2"/>
  <c r="B23" i="2" s="1"/>
  <c r="G102" i="2"/>
  <c r="B24" i="2" s="1"/>
  <c r="H102" i="2"/>
  <c r="B25" i="2" s="1"/>
  <c r="I102" i="2"/>
  <c r="B26" i="2" s="1"/>
  <c r="J102" i="2"/>
  <c r="B27" i="2" s="1"/>
  <c r="B102" i="2"/>
  <c r="B19" i="2" s="1"/>
  <c r="C65" i="2"/>
  <c r="B9" i="2" s="1"/>
  <c r="D65" i="2"/>
  <c r="B10" i="2" s="1"/>
  <c r="E65" i="2"/>
  <c r="B11" i="2" s="1"/>
  <c r="F65" i="2"/>
  <c r="B12" i="2" s="1"/>
  <c r="G65" i="2"/>
  <c r="B13" i="2" s="1"/>
  <c r="H65" i="2"/>
  <c r="B14" i="2" s="1"/>
  <c r="I65" i="2"/>
  <c r="B15" i="2" s="1"/>
  <c r="J65" i="2"/>
  <c r="B16" i="2" s="1"/>
  <c r="K65" i="2"/>
  <c r="B17" i="2" s="1"/>
  <c r="L65" i="2"/>
  <c r="B18" i="2" s="1"/>
  <c r="B65" i="2"/>
  <c r="B8" i="2" s="1"/>
  <c r="C28" i="2"/>
  <c r="D28" i="2"/>
  <c r="E28" i="2"/>
  <c r="F28" i="2"/>
  <c r="G28" i="2" s="1"/>
  <c r="G18" i="2"/>
  <c r="B28" i="2" l="1"/>
  <c r="G24" i="2"/>
  <c r="G25" i="2"/>
  <c r="G26" i="2"/>
  <c r="G27" i="2"/>
  <c r="G23" i="2"/>
  <c r="G22" i="2"/>
  <c r="G21" i="2"/>
  <c r="G20" i="2"/>
  <c r="G19" i="2"/>
  <c r="K102" i="2"/>
</calcChain>
</file>

<file path=xl/sharedStrings.xml><?xml version="1.0" encoding="utf-8"?>
<sst xmlns="http://schemas.openxmlformats.org/spreadsheetml/2006/main" count="111" uniqueCount="52">
  <si>
    <t>GOVERNO DO ESTADO DE SÃO PAULO</t>
  </si>
  <si>
    <t xml:space="preserve">        SECRETARIA DA CULTURA, ECONOMIA E INDUSTRIA CRIATIVAS</t>
  </si>
  <si>
    <t>UNIDADE DE MONITORAMENTO</t>
  </si>
  <si>
    <t>Série Histórica - ProAC Editais (2006 a 2025)*</t>
  </si>
  <si>
    <t>Ano de referência</t>
  </si>
  <si>
    <t>Orçamento Anual (milhões)</t>
  </si>
  <si>
    <t>Nº total de editais por ano</t>
  </si>
  <si>
    <t>Nº total de inscritos por ano</t>
  </si>
  <si>
    <t>Nº total de projetos contemplados por ano</t>
  </si>
  <si>
    <t>Nº total de contemplados fora da capital</t>
  </si>
  <si>
    <t>% Contemplados fora da capital</t>
  </si>
  <si>
    <t>-</t>
  </si>
  <si>
    <t>Total</t>
  </si>
  <si>
    <t>Recursos destinados para cada segmento (em milhões de reais)</t>
  </si>
  <si>
    <t>Segmentos</t>
  </si>
  <si>
    <t>Artes Cênicas (Cidades Menores e Infanto-Juvenil)</t>
  </si>
  <si>
    <t>Artes Visuais</t>
  </si>
  <si>
    <t>Artistas Iniciantes</t>
  </si>
  <si>
    <t>Audiovisual</t>
  </si>
  <si>
    <t>Circo</t>
  </si>
  <si>
    <t>Cultura Indígena</t>
  </si>
  <si>
    <t>Cultura POP</t>
  </si>
  <si>
    <t>Culturas Negras</t>
  </si>
  <si>
    <t>Culturas Tradicionais</t>
  </si>
  <si>
    <t>Dança</t>
  </si>
  <si>
    <t>Desenvolvimento técnico-artístico</t>
  </si>
  <si>
    <t>Digital</t>
  </si>
  <si>
    <t>Economia Criativa</t>
  </si>
  <si>
    <t>Especiais</t>
  </si>
  <si>
    <t>Festivais / Difusão</t>
  </si>
  <si>
    <t>Festivais e Eventos</t>
  </si>
  <si>
    <t>Formação</t>
  </si>
  <si>
    <t>Games</t>
  </si>
  <si>
    <t>Hip hop</t>
  </si>
  <si>
    <t>LGBTQIAPN+2</t>
  </si>
  <si>
    <t>Manutenção e Modernização</t>
  </si>
  <si>
    <t>Multidisciplinares</t>
  </si>
  <si>
    <t>Municipios</t>
  </si>
  <si>
    <t>Museus e Acervos</t>
  </si>
  <si>
    <t>Música</t>
  </si>
  <si>
    <t>Patrimônio Histórico e Cultural</t>
  </si>
  <si>
    <t>Pesquisa</t>
  </si>
  <si>
    <t>Premiação Histórico</t>
  </si>
  <si>
    <t>Produção literária e leitura</t>
  </si>
  <si>
    <t>Projeto Cultural das Periferias</t>
  </si>
  <si>
    <t>Saraus Culturais</t>
  </si>
  <si>
    <t>Teatro</t>
  </si>
  <si>
    <t>Total Geral</t>
  </si>
  <si>
    <t xml:space="preserve"> * Não foram considerados o Prêmio Estímulo de 2011 a 2018 e o Fomento ao Cinema Paulista de 2007 a 2018, pois eram programas separados dos Editais. A partir de 2019 foram incorporados aos Editais ProAC.</t>
  </si>
  <si>
    <t>Fonte: Diretoria de Fomento à Cultura, Economia E Industrias Criativas</t>
  </si>
  <si>
    <t>Secretaria de Cultura, Economia e Industria Criativas do Estado de São Paulo</t>
  </si>
  <si>
    <t>Rua Mauá nº 51 - 1º andar - São Paulo - SP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</si>
</sst>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164" formatCode="_(&quot;R$ &quot;* #,##0.00_);_(&quot;R$ &quot;* \(#,##0.00\);_(&quot;R$ &quot;* &quot;-&quot;??_);_(@_)"/>
    <numFmt numFmtId="165" formatCode="0.0%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8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9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44" fontId="9" fillId="0" borderId="0" applyFont="0" applyFill="0" applyBorder="0" applyAlignment="0" applyProtection="0"/>
    <xf numFmtId="0" fontId="6" fillId="0" borderId="0"/>
  </cellStyleXfs>
  <cellXfs count="42">
    <xf numFmtId="0" fontId="0" fillId="0" borderId="0" xfId="0"/>
    <xf numFmtId="0" fontId="6" fillId="0" borderId="0" xfId="0" applyFont="1"/>
    <xf numFmtId="164" fontId="3" fillId="0" borderId="0" xfId="0" applyNumberFormat="1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3" fillId="5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44" fontId="2" fillId="0" borderId="2" xfId="7" applyFont="1" applyBorder="1" applyAlignment="1">
      <alignment horizontal="left" vertical="center"/>
    </xf>
    <xf numFmtId="44" fontId="2" fillId="0" borderId="2" xfId="0" applyNumberFormat="1" applyFont="1" applyBorder="1" applyAlignment="1">
      <alignment horizontal="left" vertical="center"/>
    </xf>
    <xf numFmtId="0" fontId="3" fillId="5" borderId="2" xfId="0" applyFont="1" applyFill="1" applyBorder="1" applyAlignment="1">
      <alignment horizontal="left" vertical="center"/>
    </xf>
    <xf numFmtId="44" fontId="3" fillId="5" borderId="2" xfId="0" applyNumberFormat="1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/>
    </xf>
    <xf numFmtId="165" fontId="2" fillId="0" borderId="2" xfId="2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3" fontId="3" fillId="3" borderId="2" xfId="0" applyNumberFormat="1" applyFont="1" applyFill="1" applyBorder="1" applyAlignment="1">
      <alignment horizontal="center" vertical="center"/>
    </xf>
    <xf numFmtId="165" fontId="3" fillId="3" borderId="2" xfId="2" applyNumberFormat="1" applyFont="1" applyFill="1" applyBorder="1" applyAlignment="1">
      <alignment horizontal="center" vertical="center"/>
    </xf>
    <xf numFmtId="44" fontId="2" fillId="0" borderId="2" xfId="0" applyNumberFormat="1" applyFont="1" applyBorder="1"/>
    <xf numFmtId="44" fontId="2" fillId="0" borderId="2" xfId="7" applyFont="1" applyBorder="1" applyAlignment="1">
      <alignment horizontal="center" vertical="center"/>
    </xf>
    <xf numFmtId="0" fontId="3" fillId="5" borderId="2" xfId="0" applyFont="1" applyFill="1" applyBorder="1" applyAlignment="1">
      <alignment horizontal="left"/>
    </xf>
    <xf numFmtId="0" fontId="2" fillId="0" borderId="2" xfId="0" applyFont="1" applyBorder="1" applyAlignment="1">
      <alignment horizontal="left" wrapText="1"/>
    </xf>
    <xf numFmtId="44" fontId="2" fillId="0" borderId="0" xfId="0" applyNumberFormat="1" applyFont="1" applyAlignment="1">
      <alignment horizontal="center" vertical="center"/>
    </xf>
    <xf numFmtId="44" fontId="3" fillId="5" borderId="2" xfId="0" applyNumberFormat="1" applyFont="1" applyFill="1" applyBorder="1"/>
    <xf numFmtId="44" fontId="2" fillId="0" borderId="2" xfId="7" applyFont="1" applyBorder="1" applyAlignment="1">
      <alignment vertical="center"/>
    </xf>
    <xf numFmtId="44" fontId="2" fillId="0" borderId="2" xfId="0" applyNumberFormat="1" applyFont="1" applyBorder="1" applyAlignment="1">
      <alignment horizontal="center" vertical="center"/>
    </xf>
    <xf numFmtId="0" fontId="3" fillId="5" borderId="2" xfId="0" applyFont="1" applyFill="1" applyBorder="1" applyAlignment="1">
      <alignment horizontal="center"/>
    </xf>
    <xf numFmtId="44" fontId="2" fillId="0" borderId="0" xfId="0" applyNumberFormat="1" applyFont="1"/>
    <xf numFmtId="0" fontId="11" fillId="0" borderId="0" xfId="0" applyFont="1"/>
    <xf numFmtId="0" fontId="12" fillId="0" borderId="0" xfId="0" applyFont="1"/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7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</cellXfs>
  <cellStyles count="9">
    <cellStyle name="Hiperlink 2" xfId="6" xr:uid="{A6B14580-3457-4D9D-AB07-E5369E99DA92}"/>
    <cellStyle name="Moeda 2" xfId="4" xr:uid="{45551FB4-190F-41B9-A9DD-582B93EF9423}"/>
    <cellStyle name="Moeda 3" xfId="1" xr:uid="{00000000-0005-0000-0000-000001000000}"/>
    <cellStyle name="Moeda 3 2" xfId="7" xr:uid="{D202FD05-6723-4352-A0C4-D36D01CF30F0}"/>
    <cellStyle name="Normal" xfId="0" builtinId="0"/>
    <cellStyle name="Normal 2" xfId="8" xr:uid="{F67ED1CE-57F5-4CEA-B0BE-B117920D5FE5}"/>
    <cellStyle name="Normal 3" xfId="3" xr:uid="{BF7A3503-5FEC-4F2E-BE9E-16A1974E6233}"/>
    <cellStyle name="Porcentagem" xfId="2" builtinId="5"/>
    <cellStyle name="Porcentagem 2" xfId="5" xr:uid="{E802837C-0D02-44AD-9646-ECF167A46D2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940859</xdr:colOff>
      <xdr:row>0</xdr:row>
      <xdr:rowOff>56090</xdr:rowOff>
    </xdr:from>
    <xdr:to>
      <xdr:col>1</xdr:col>
      <xdr:colOff>316441</xdr:colOff>
      <xdr:row>5</xdr:row>
      <xdr:rowOff>42333</xdr:rowOff>
    </xdr:to>
    <xdr:pic>
      <xdr:nvPicPr>
        <xdr:cNvPr id="2" name="Imagem 1" descr="Documentosã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40859" y="56090"/>
          <a:ext cx="985307" cy="102446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09"/>
  <sheetViews>
    <sheetView showGridLines="0" tabSelected="1" topLeftCell="A105" zoomScale="90" zoomScaleNormal="90" workbookViewId="0">
      <selection activeCell="A108" sqref="A108"/>
    </sheetView>
  </sheetViews>
  <sheetFormatPr defaultRowHeight="14.25"/>
  <cols>
    <col min="1" max="1" width="24.140625" style="1" customWidth="1"/>
    <col min="2" max="2" width="19.140625" style="1" bestFit="1" customWidth="1"/>
    <col min="3" max="3" width="17.85546875" style="1" bestFit="1" customWidth="1"/>
    <col min="4" max="4" width="17.85546875" style="1" customWidth="1"/>
    <col min="5" max="5" width="18.5703125" style="1" bestFit="1" customWidth="1"/>
    <col min="6" max="6" width="24.140625" style="1" customWidth="1"/>
    <col min="7" max="7" width="19.140625" style="1" bestFit="1" customWidth="1"/>
    <col min="8" max="8" width="18.140625" style="1" bestFit="1" customWidth="1"/>
    <col min="9" max="9" width="17.85546875" style="1" bestFit="1" customWidth="1"/>
    <col min="10" max="10" width="18.140625" style="1" bestFit="1" customWidth="1"/>
    <col min="11" max="11" width="19.28515625" style="1" customWidth="1"/>
    <col min="12" max="12" width="18.85546875" style="1" bestFit="1" customWidth="1"/>
    <col min="13" max="13" width="15" style="1" bestFit="1" customWidth="1"/>
    <col min="14" max="16384" width="9.140625" style="1"/>
  </cols>
  <sheetData>
    <row r="1" spans="1:7">
      <c r="A1" s="36"/>
      <c r="B1" s="36"/>
      <c r="C1" s="36"/>
      <c r="D1" s="36"/>
      <c r="E1" s="36"/>
      <c r="F1" s="36"/>
      <c r="G1" s="36"/>
    </row>
    <row r="2" spans="1:7" ht="20.25">
      <c r="A2" s="37" t="s">
        <v>0</v>
      </c>
      <c r="B2" s="37"/>
      <c r="C2" s="37"/>
      <c r="D2" s="37"/>
      <c r="E2" s="37"/>
      <c r="F2" s="37"/>
      <c r="G2" s="37"/>
    </row>
    <row r="3" spans="1:7" ht="18">
      <c r="A3" s="38" t="s">
        <v>1</v>
      </c>
      <c r="B3" s="38"/>
      <c r="C3" s="38"/>
      <c r="D3" s="38"/>
      <c r="E3" s="38"/>
      <c r="F3" s="38"/>
      <c r="G3" s="38"/>
    </row>
    <row r="4" spans="1:7" ht="15">
      <c r="A4" s="39" t="s">
        <v>2</v>
      </c>
      <c r="B4" s="39"/>
      <c r="C4" s="39"/>
      <c r="D4" s="39"/>
      <c r="E4" s="39"/>
      <c r="F4" s="39"/>
      <c r="G4" s="39"/>
    </row>
    <row r="6" spans="1:7" ht="15.75">
      <c r="A6" s="40" t="s">
        <v>3</v>
      </c>
      <c r="B6" s="40"/>
      <c r="C6" s="40"/>
      <c r="D6" s="40"/>
      <c r="E6" s="40"/>
      <c r="F6" s="40"/>
      <c r="G6" s="40"/>
    </row>
    <row r="7" spans="1:7" ht="38.25">
      <c r="A7" s="13" t="s">
        <v>4</v>
      </c>
      <c r="B7" s="14" t="s">
        <v>5</v>
      </c>
      <c r="C7" s="14" t="s">
        <v>6</v>
      </c>
      <c r="D7" s="14" t="s">
        <v>7</v>
      </c>
      <c r="E7" s="14" t="s">
        <v>8</v>
      </c>
      <c r="F7" s="14" t="s">
        <v>9</v>
      </c>
      <c r="G7" s="14" t="s">
        <v>10</v>
      </c>
    </row>
    <row r="8" spans="1:7">
      <c r="A8" s="15">
        <v>2006</v>
      </c>
      <c r="B8" s="22">
        <f>B65</f>
        <v>20493644.009999998</v>
      </c>
      <c r="C8" s="16">
        <v>25</v>
      </c>
      <c r="D8" s="17" t="s">
        <v>11</v>
      </c>
      <c r="E8" s="16">
        <v>469</v>
      </c>
      <c r="F8" s="17" t="s">
        <v>11</v>
      </c>
      <c r="G8" s="17" t="s">
        <v>11</v>
      </c>
    </row>
    <row r="9" spans="1:7">
      <c r="A9" s="15">
        <v>2007</v>
      </c>
      <c r="B9" s="22">
        <f>C65</f>
        <v>10950000</v>
      </c>
      <c r="C9" s="16">
        <v>14</v>
      </c>
      <c r="D9" s="17" t="s">
        <v>11</v>
      </c>
      <c r="E9" s="16">
        <v>260</v>
      </c>
      <c r="F9" s="17" t="s">
        <v>11</v>
      </c>
      <c r="G9" s="17" t="s">
        <v>11</v>
      </c>
    </row>
    <row r="10" spans="1:7">
      <c r="A10" s="15">
        <v>2008</v>
      </c>
      <c r="B10" s="22">
        <f>D65</f>
        <v>17284000</v>
      </c>
      <c r="C10" s="16">
        <v>25</v>
      </c>
      <c r="D10" s="17" t="s">
        <v>11</v>
      </c>
      <c r="E10" s="16">
        <v>419</v>
      </c>
      <c r="F10" s="17" t="s">
        <v>11</v>
      </c>
      <c r="G10" s="17" t="s">
        <v>11</v>
      </c>
    </row>
    <row r="11" spans="1:7">
      <c r="A11" s="15">
        <v>2009</v>
      </c>
      <c r="B11" s="22">
        <f>E65</f>
        <v>19443000</v>
      </c>
      <c r="C11" s="16">
        <v>18</v>
      </c>
      <c r="D11" s="17" t="s">
        <v>11</v>
      </c>
      <c r="E11" s="16">
        <v>355</v>
      </c>
      <c r="F11" s="17" t="s">
        <v>11</v>
      </c>
      <c r="G11" s="17" t="s">
        <v>11</v>
      </c>
    </row>
    <row r="12" spans="1:7">
      <c r="A12" s="15">
        <v>2010</v>
      </c>
      <c r="B12" s="22">
        <f>F65</f>
        <v>20487000</v>
      </c>
      <c r="C12" s="16">
        <v>22</v>
      </c>
      <c r="D12" s="17">
        <v>3104</v>
      </c>
      <c r="E12" s="16">
        <v>461</v>
      </c>
      <c r="F12" s="17" t="s">
        <v>11</v>
      </c>
      <c r="G12" s="17" t="s">
        <v>11</v>
      </c>
    </row>
    <row r="13" spans="1:7">
      <c r="A13" s="15">
        <v>2011</v>
      </c>
      <c r="B13" s="22">
        <f>G65</f>
        <v>23574000</v>
      </c>
      <c r="C13" s="16">
        <v>32</v>
      </c>
      <c r="D13" s="17">
        <v>5250</v>
      </c>
      <c r="E13" s="16">
        <v>635</v>
      </c>
      <c r="F13" s="17" t="s">
        <v>11</v>
      </c>
      <c r="G13" s="17" t="s">
        <v>11</v>
      </c>
    </row>
    <row r="14" spans="1:7">
      <c r="A14" s="15">
        <v>2012</v>
      </c>
      <c r="B14" s="22">
        <f>H65</f>
        <v>24975000</v>
      </c>
      <c r="C14" s="16">
        <v>35</v>
      </c>
      <c r="D14" s="17">
        <v>3596</v>
      </c>
      <c r="E14" s="16">
        <v>363</v>
      </c>
      <c r="F14" s="17" t="s">
        <v>11</v>
      </c>
      <c r="G14" s="17" t="s">
        <v>11</v>
      </c>
    </row>
    <row r="15" spans="1:7">
      <c r="A15" s="15">
        <v>2013</v>
      </c>
      <c r="B15" s="22">
        <f>I65</f>
        <v>29230000</v>
      </c>
      <c r="C15" s="16">
        <v>40</v>
      </c>
      <c r="D15" s="17">
        <v>4034</v>
      </c>
      <c r="E15" s="16">
        <v>417</v>
      </c>
      <c r="F15" s="17" t="s">
        <v>11</v>
      </c>
      <c r="G15" s="17" t="s">
        <v>11</v>
      </c>
    </row>
    <row r="16" spans="1:7">
      <c r="A16" s="15">
        <v>2014</v>
      </c>
      <c r="B16" s="22">
        <f>J65</f>
        <v>42320000</v>
      </c>
      <c r="C16" s="16">
        <v>46</v>
      </c>
      <c r="D16" s="17">
        <v>5745</v>
      </c>
      <c r="E16" s="16">
        <v>670</v>
      </c>
      <c r="F16" s="17" t="s">
        <v>11</v>
      </c>
      <c r="G16" s="17" t="s">
        <v>11</v>
      </c>
    </row>
    <row r="17" spans="1:12">
      <c r="A17" s="15">
        <v>2015</v>
      </c>
      <c r="B17" s="22">
        <f>K65</f>
        <v>39840000</v>
      </c>
      <c r="C17" s="16">
        <v>45</v>
      </c>
      <c r="D17" s="17">
        <v>5396</v>
      </c>
      <c r="E17" s="16">
        <v>658</v>
      </c>
      <c r="F17" s="17" t="s">
        <v>11</v>
      </c>
      <c r="G17" s="17" t="s">
        <v>11</v>
      </c>
    </row>
    <row r="18" spans="1:12">
      <c r="A18" s="15">
        <v>2016</v>
      </c>
      <c r="B18" s="22">
        <f>L65</f>
        <v>22725000</v>
      </c>
      <c r="C18" s="16">
        <v>44</v>
      </c>
      <c r="D18" s="17">
        <v>5483</v>
      </c>
      <c r="E18" s="16">
        <v>372</v>
      </c>
      <c r="F18" s="17">
        <v>172</v>
      </c>
      <c r="G18" s="18">
        <f t="shared" ref="G18:G27" si="0">F18/E18</f>
        <v>0.46236559139784944</v>
      </c>
    </row>
    <row r="19" spans="1:12">
      <c r="A19" s="15">
        <v>2017</v>
      </c>
      <c r="B19" s="22">
        <f>B102</f>
        <v>27295000</v>
      </c>
      <c r="C19" s="16">
        <v>42</v>
      </c>
      <c r="D19" s="17">
        <v>5219</v>
      </c>
      <c r="E19" s="16">
        <v>413</v>
      </c>
      <c r="F19" s="16">
        <v>209</v>
      </c>
      <c r="G19" s="18">
        <f t="shared" si="0"/>
        <v>0.50605326876513312</v>
      </c>
    </row>
    <row r="20" spans="1:12">
      <c r="A20" s="15">
        <v>2018</v>
      </c>
      <c r="B20" s="22">
        <f>C102</f>
        <v>29625000</v>
      </c>
      <c r="C20" s="16">
        <v>47</v>
      </c>
      <c r="D20" s="17">
        <v>5317</v>
      </c>
      <c r="E20" s="16">
        <v>475</v>
      </c>
      <c r="F20" s="16">
        <v>264</v>
      </c>
      <c r="G20" s="18">
        <f t="shared" si="0"/>
        <v>0.5557894736842105</v>
      </c>
    </row>
    <row r="21" spans="1:12">
      <c r="A21" s="15">
        <v>2019</v>
      </c>
      <c r="B21" s="22">
        <f>D102</f>
        <v>42740630.70000001</v>
      </c>
      <c r="C21" s="16">
        <v>31</v>
      </c>
      <c r="D21" s="17">
        <v>7476</v>
      </c>
      <c r="E21" s="16">
        <v>522</v>
      </c>
      <c r="F21" s="16">
        <v>293</v>
      </c>
      <c r="G21" s="18">
        <f t="shared" si="0"/>
        <v>0.56130268199233713</v>
      </c>
    </row>
    <row r="22" spans="1:12">
      <c r="A22" s="15">
        <v>2020</v>
      </c>
      <c r="B22" s="22">
        <f>E102</f>
        <v>43030000</v>
      </c>
      <c r="C22" s="16">
        <v>35</v>
      </c>
      <c r="D22" s="17">
        <v>8407</v>
      </c>
      <c r="E22" s="16">
        <v>975</v>
      </c>
      <c r="F22" s="16">
        <v>516</v>
      </c>
      <c r="G22" s="18">
        <f t="shared" si="0"/>
        <v>0.52923076923076928</v>
      </c>
    </row>
    <row r="23" spans="1:12">
      <c r="A23" s="15">
        <v>2021</v>
      </c>
      <c r="B23" s="22">
        <f>F102</f>
        <v>59496000</v>
      </c>
      <c r="C23" s="17">
        <v>36</v>
      </c>
      <c r="D23" s="17">
        <v>19358</v>
      </c>
      <c r="E23" s="16">
        <v>884</v>
      </c>
      <c r="F23" s="16">
        <v>496</v>
      </c>
      <c r="G23" s="18">
        <f t="shared" si="0"/>
        <v>0.56108597285067874</v>
      </c>
    </row>
    <row r="24" spans="1:12">
      <c r="A24" s="15">
        <v>2022</v>
      </c>
      <c r="B24" s="22">
        <f>G102</f>
        <v>102530000</v>
      </c>
      <c r="C24" s="17">
        <v>50</v>
      </c>
      <c r="D24" s="17">
        <v>15928</v>
      </c>
      <c r="E24" s="16">
        <v>1114</v>
      </c>
      <c r="F24" s="16">
        <v>677</v>
      </c>
      <c r="G24" s="18">
        <f t="shared" si="0"/>
        <v>0.6077199281867145</v>
      </c>
    </row>
    <row r="25" spans="1:12">
      <c r="A25" s="15">
        <v>2023</v>
      </c>
      <c r="B25" s="22">
        <f>H102</f>
        <v>89075000</v>
      </c>
      <c r="C25" s="17">
        <v>45</v>
      </c>
      <c r="D25" s="17">
        <v>19657</v>
      </c>
      <c r="E25" s="16">
        <v>875</v>
      </c>
      <c r="F25" s="16">
        <v>521</v>
      </c>
      <c r="G25" s="18">
        <f t="shared" si="0"/>
        <v>0.59542857142857142</v>
      </c>
    </row>
    <row r="26" spans="1:12">
      <c r="A26" s="15">
        <v>2024</v>
      </c>
      <c r="B26" s="22">
        <f>I102</f>
        <v>99760000</v>
      </c>
      <c r="C26" s="17">
        <v>19</v>
      </c>
      <c r="D26" s="17">
        <v>5923</v>
      </c>
      <c r="E26" s="16">
        <v>276</v>
      </c>
      <c r="F26" s="16">
        <v>149</v>
      </c>
      <c r="G26" s="18">
        <f t="shared" si="0"/>
        <v>0.53985507246376807</v>
      </c>
    </row>
    <row r="27" spans="1:12">
      <c r="A27" s="15">
        <v>2025</v>
      </c>
      <c r="B27" s="22">
        <f>J102</f>
        <v>99800000</v>
      </c>
      <c r="C27" s="17">
        <v>10</v>
      </c>
      <c r="D27" s="17">
        <v>3740</v>
      </c>
      <c r="E27" s="16">
        <v>236</v>
      </c>
      <c r="F27" s="16">
        <v>134</v>
      </c>
      <c r="G27" s="18">
        <f t="shared" si="0"/>
        <v>0.56779661016949157</v>
      </c>
    </row>
    <row r="28" spans="1:12">
      <c r="A28" s="19" t="s">
        <v>12</v>
      </c>
      <c r="B28" s="20">
        <f>SUM(B8:B27)</f>
        <v>864673274.71000004</v>
      </c>
      <c r="C28" s="20">
        <f t="shared" ref="C28:F28" si="1">SUM(C8:C27)</f>
        <v>661</v>
      </c>
      <c r="D28" s="20">
        <f t="shared" si="1"/>
        <v>123633</v>
      </c>
      <c r="E28" s="20">
        <f t="shared" si="1"/>
        <v>10849</v>
      </c>
      <c r="F28" s="20">
        <f t="shared" si="1"/>
        <v>3431</v>
      </c>
      <c r="G28" s="21">
        <f>F28/E28</f>
        <v>0.31625034565397731</v>
      </c>
    </row>
    <row r="29" spans="1:12">
      <c r="A29" s="3"/>
      <c r="B29" s="3"/>
      <c r="C29" s="3"/>
      <c r="D29" s="3"/>
      <c r="E29" s="3"/>
      <c r="F29" s="3"/>
      <c r="G29" s="3"/>
    </row>
    <row r="30" spans="1:12" ht="15">
      <c r="A30" s="41" t="s">
        <v>13</v>
      </c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</row>
    <row r="31" spans="1:12">
      <c r="A31" s="4"/>
      <c r="B31" s="2"/>
      <c r="C31" s="2"/>
      <c r="D31" s="2"/>
      <c r="E31" s="2"/>
      <c r="F31" s="2"/>
      <c r="G31" s="2"/>
    </row>
    <row r="32" spans="1:12">
      <c r="A32" s="7" t="s">
        <v>14</v>
      </c>
      <c r="B32" s="7">
        <v>2006</v>
      </c>
      <c r="C32" s="7">
        <v>2007</v>
      </c>
      <c r="D32" s="7">
        <v>2008</v>
      </c>
      <c r="E32" s="7">
        <v>2009</v>
      </c>
      <c r="F32" s="7">
        <v>2010</v>
      </c>
      <c r="G32" s="7">
        <v>2011</v>
      </c>
      <c r="H32" s="7">
        <v>2012</v>
      </c>
      <c r="I32" s="7">
        <v>2013</v>
      </c>
      <c r="J32" s="7">
        <v>2014</v>
      </c>
      <c r="K32" s="7">
        <v>2015</v>
      </c>
      <c r="L32" s="7">
        <v>2016</v>
      </c>
    </row>
    <row r="33" spans="1:12" ht="25.5">
      <c r="A33" s="8" t="s">
        <v>15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10">
        <v>1280000</v>
      </c>
      <c r="H33" s="10">
        <v>1300000</v>
      </c>
      <c r="I33" s="10">
        <v>2900000</v>
      </c>
      <c r="J33" s="10">
        <v>3400000</v>
      </c>
      <c r="K33" s="10">
        <v>3400000</v>
      </c>
      <c r="L33" s="10">
        <v>2200000</v>
      </c>
    </row>
    <row r="34" spans="1:12">
      <c r="A34" s="8" t="s">
        <v>16</v>
      </c>
      <c r="B34" s="10">
        <v>420000</v>
      </c>
      <c r="C34" s="9">
        <v>0</v>
      </c>
      <c r="D34" s="10">
        <v>500000</v>
      </c>
      <c r="E34" s="9">
        <v>0</v>
      </c>
      <c r="F34" s="10">
        <v>500000</v>
      </c>
      <c r="G34" s="10">
        <v>650000</v>
      </c>
      <c r="H34" s="10">
        <v>900000</v>
      </c>
      <c r="I34" s="10">
        <v>1150000</v>
      </c>
      <c r="J34" s="10">
        <v>1700000</v>
      </c>
      <c r="K34" s="10">
        <v>1700000</v>
      </c>
      <c r="L34" s="10">
        <v>1020000</v>
      </c>
    </row>
    <row r="35" spans="1:12">
      <c r="A35" s="8" t="s">
        <v>17</v>
      </c>
      <c r="B35" s="9">
        <v>0</v>
      </c>
      <c r="C35" s="9">
        <v>0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</row>
    <row r="36" spans="1:12">
      <c r="A36" s="8" t="s">
        <v>18</v>
      </c>
      <c r="B36" s="10">
        <v>4429719.01</v>
      </c>
      <c r="C36" s="10">
        <v>2300000</v>
      </c>
      <c r="D36" s="10">
        <v>5350000</v>
      </c>
      <c r="E36" s="10">
        <v>6900000</v>
      </c>
      <c r="F36" s="10">
        <v>4950000</v>
      </c>
      <c r="G36" s="10">
        <v>4022000</v>
      </c>
      <c r="H36" s="10">
        <v>4835000</v>
      </c>
      <c r="I36" s="10">
        <v>4800000</v>
      </c>
      <c r="J36" s="10">
        <v>5080000</v>
      </c>
      <c r="K36" s="10">
        <v>4200000</v>
      </c>
      <c r="L36" s="10">
        <v>2400000</v>
      </c>
    </row>
    <row r="37" spans="1:12">
      <c r="A37" s="8" t="s">
        <v>19</v>
      </c>
      <c r="B37" s="10">
        <v>1000000</v>
      </c>
      <c r="C37" s="10">
        <v>795000</v>
      </c>
      <c r="D37" s="10">
        <v>1828000</v>
      </c>
      <c r="E37" s="10">
        <v>1356000</v>
      </c>
      <c r="F37" s="10">
        <v>1450000</v>
      </c>
      <c r="G37" s="10">
        <v>1550000</v>
      </c>
      <c r="H37" s="10">
        <v>1750000</v>
      </c>
      <c r="I37" s="10">
        <v>1500000</v>
      </c>
      <c r="J37" s="10">
        <v>1950000</v>
      </c>
      <c r="K37" s="10">
        <v>1910000</v>
      </c>
      <c r="L37" s="10">
        <v>1185000</v>
      </c>
    </row>
    <row r="38" spans="1:12">
      <c r="A38" s="8" t="s">
        <v>20</v>
      </c>
      <c r="B38" s="10">
        <v>200000</v>
      </c>
      <c r="C38" s="9">
        <v>0</v>
      </c>
      <c r="D38" s="10">
        <v>216000</v>
      </c>
      <c r="E38" s="10">
        <v>252000</v>
      </c>
      <c r="F38" s="10">
        <v>252000</v>
      </c>
      <c r="G38" s="10">
        <v>252000</v>
      </c>
      <c r="H38" s="10">
        <v>400000</v>
      </c>
      <c r="I38" s="10">
        <v>200000</v>
      </c>
      <c r="J38" s="10">
        <v>200000</v>
      </c>
      <c r="K38" s="10">
        <v>180000</v>
      </c>
      <c r="L38" s="10">
        <v>80000</v>
      </c>
    </row>
    <row r="39" spans="1:12">
      <c r="A39" s="8" t="s">
        <v>21</v>
      </c>
      <c r="B39" s="10"/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</row>
    <row r="40" spans="1:12">
      <c r="A40" s="8" t="s">
        <v>22</v>
      </c>
      <c r="B40" s="10">
        <v>200000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  <c r="H40" s="10">
        <v>200000</v>
      </c>
      <c r="I40" s="10">
        <v>600000</v>
      </c>
      <c r="J40" s="10">
        <v>800000</v>
      </c>
      <c r="K40" s="10">
        <v>800000</v>
      </c>
      <c r="L40" s="10">
        <v>480000</v>
      </c>
    </row>
    <row r="41" spans="1:12">
      <c r="A41" s="8" t="s">
        <v>23</v>
      </c>
      <c r="B41" s="10">
        <v>340000</v>
      </c>
      <c r="C41" s="10">
        <v>620000</v>
      </c>
      <c r="D41" s="10">
        <v>900000</v>
      </c>
      <c r="E41" s="10">
        <v>810000</v>
      </c>
      <c r="F41" s="10">
        <v>810000</v>
      </c>
      <c r="G41" s="10">
        <v>810000</v>
      </c>
      <c r="H41" s="10">
        <v>1000000</v>
      </c>
      <c r="I41" s="10">
        <v>740000</v>
      </c>
      <c r="J41" s="10">
        <v>1000000</v>
      </c>
      <c r="K41" s="10">
        <v>1000000</v>
      </c>
      <c r="L41" s="10">
        <v>480000</v>
      </c>
    </row>
    <row r="42" spans="1:12">
      <c r="A42" s="8" t="s">
        <v>24</v>
      </c>
      <c r="B42" s="10">
        <v>1685000</v>
      </c>
      <c r="C42" s="10">
        <v>900000</v>
      </c>
      <c r="D42" s="10">
        <v>1800000</v>
      </c>
      <c r="E42" s="10">
        <v>1500000</v>
      </c>
      <c r="F42" s="10">
        <v>1810000</v>
      </c>
      <c r="G42" s="10">
        <v>1810000</v>
      </c>
      <c r="H42" s="10">
        <v>2000000</v>
      </c>
      <c r="I42" s="10">
        <v>2000000</v>
      </c>
      <c r="J42" s="10">
        <v>2500000</v>
      </c>
      <c r="K42" s="10">
        <v>2500000</v>
      </c>
      <c r="L42" s="10">
        <v>1500000</v>
      </c>
    </row>
    <row r="43" spans="1:12" ht="25.5">
      <c r="A43" s="8" t="s">
        <v>25</v>
      </c>
      <c r="B43" s="9">
        <v>0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  <c r="H43" s="9">
        <v>0</v>
      </c>
      <c r="I43" s="9">
        <v>0</v>
      </c>
      <c r="J43" s="9">
        <v>0</v>
      </c>
      <c r="K43" s="9">
        <v>0</v>
      </c>
      <c r="L43" s="9">
        <v>0</v>
      </c>
    </row>
    <row r="44" spans="1:12">
      <c r="A44" s="8" t="s">
        <v>26</v>
      </c>
      <c r="B44" s="9">
        <v>0</v>
      </c>
      <c r="C44" s="9">
        <v>0</v>
      </c>
      <c r="D44" s="10">
        <v>480000</v>
      </c>
      <c r="E44" s="9">
        <v>0</v>
      </c>
      <c r="F44" s="10">
        <v>180000</v>
      </c>
      <c r="G44" s="10">
        <v>180000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</row>
    <row r="45" spans="1:12">
      <c r="A45" s="8" t="s">
        <v>27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</row>
    <row r="46" spans="1:12">
      <c r="A46" s="8" t="s">
        <v>28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10">
        <v>160000</v>
      </c>
      <c r="J46" s="10">
        <v>300000</v>
      </c>
      <c r="K46" s="10">
        <v>300000</v>
      </c>
      <c r="L46" s="10">
        <v>210000</v>
      </c>
    </row>
    <row r="47" spans="1:12">
      <c r="A47" s="8" t="s">
        <v>29</v>
      </c>
      <c r="B47" s="10">
        <v>1106000</v>
      </c>
      <c r="C47" s="10">
        <v>1980000</v>
      </c>
      <c r="D47" s="10">
        <v>750000</v>
      </c>
      <c r="E47" s="10">
        <v>2670000</v>
      </c>
      <c r="F47" s="10">
        <v>3375000</v>
      </c>
      <c r="G47" s="10">
        <v>2700000</v>
      </c>
      <c r="H47" s="10">
        <v>3000000</v>
      </c>
      <c r="I47" s="10">
        <v>3550000</v>
      </c>
      <c r="J47" s="10">
        <v>3800000</v>
      </c>
      <c r="K47" s="10">
        <v>3750000</v>
      </c>
      <c r="L47" s="10">
        <v>2100000</v>
      </c>
    </row>
    <row r="48" spans="1:12">
      <c r="A48" s="8" t="s">
        <v>30</v>
      </c>
      <c r="B48" s="9">
        <v>0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</row>
    <row r="49" spans="1:12">
      <c r="A49" s="8" t="s">
        <v>31</v>
      </c>
      <c r="B49" s="9">
        <v>0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</row>
    <row r="50" spans="1:12">
      <c r="A50" s="8" t="s">
        <v>32</v>
      </c>
      <c r="B50" s="9">
        <v>0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  <c r="H50" s="9">
        <v>0</v>
      </c>
      <c r="I50" s="9">
        <v>0</v>
      </c>
      <c r="J50" s="9">
        <v>0</v>
      </c>
      <c r="K50" s="9">
        <v>0</v>
      </c>
      <c r="L50" s="9">
        <v>0</v>
      </c>
    </row>
    <row r="51" spans="1:12">
      <c r="A51" s="8" t="s">
        <v>33</v>
      </c>
      <c r="B51" s="10">
        <v>275000</v>
      </c>
      <c r="C51" s="10">
        <v>275000</v>
      </c>
      <c r="D51" s="10">
        <v>350000</v>
      </c>
      <c r="E51" s="10">
        <v>935000</v>
      </c>
      <c r="F51" s="10">
        <v>375000</v>
      </c>
      <c r="G51" s="10">
        <v>300000</v>
      </c>
      <c r="H51" s="10">
        <v>400000</v>
      </c>
      <c r="I51" s="10">
        <v>400000</v>
      </c>
      <c r="J51" s="10">
        <v>600000</v>
      </c>
      <c r="K51" s="10">
        <v>600000</v>
      </c>
      <c r="L51" s="10">
        <v>400000</v>
      </c>
    </row>
    <row r="52" spans="1:12">
      <c r="A52" s="8" t="s">
        <v>34</v>
      </c>
      <c r="B52" s="9">
        <v>0</v>
      </c>
      <c r="C52" s="9">
        <v>0</v>
      </c>
      <c r="D52" s="9">
        <v>0</v>
      </c>
      <c r="E52" s="9">
        <v>0</v>
      </c>
      <c r="F52" s="10">
        <v>500000</v>
      </c>
      <c r="G52" s="10">
        <v>700000</v>
      </c>
      <c r="H52" s="10">
        <v>400000</v>
      </c>
      <c r="I52" s="10">
        <v>440000</v>
      </c>
      <c r="J52" s="10">
        <v>600000</v>
      </c>
      <c r="K52" s="10">
        <v>600000</v>
      </c>
      <c r="L52" s="10">
        <v>360000</v>
      </c>
    </row>
    <row r="53" spans="1:12" ht="25.5">
      <c r="A53" s="8" t="s">
        <v>35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</row>
    <row r="54" spans="1:12">
      <c r="A54" s="8" t="s">
        <v>36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10">
        <v>6525000</v>
      </c>
      <c r="K54" s="10">
        <v>6700000</v>
      </c>
      <c r="L54" s="10">
        <v>3010000</v>
      </c>
    </row>
    <row r="55" spans="1:12">
      <c r="A55" s="8" t="s">
        <v>37</v>
      </c>
      <c r="B55" s="9">
        <v>0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</row>
    <row r="56" spans="1:12">
      <c r="A56" s="8" t="s">
        <v>38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10">
        <v>550000</v>
      </c>
      <c r="I56" s="10">
        <v>1200000</v>
      </c>
      <c r="J56" s="10">
        <v>1125000</v>
      </c>
      <c r="K56" s="10">
        <v>1200000</v>
      </c>
      <c r="L56" s="10">
        <v>840000</v>
      </c>
    </row>
    <row r="57" spans="1:12">
      <c r="A57" s="8" t="s">
        <v>39</v>
      </c>
      <c r="B57" s="10">
        <v>1493000</v>
      </c>
      <c r="C57" s="10">
        <v>1000000</v>
      </c>
      <c r="D57" s="10">
        <v>1295000</v>
      </c>
      <c r="E57" s="10">
        <v>365000</v>
      </c>
      <c r="F57" s="10">
        <v>1520000</v>
      </c>
      <c r="G57" s="10">
        <v>2060000</v>
      </c>
      <c r="H57" s="10">
        <v>2180000</v>
      </c>
      <c r="I57" s="10">
        <v>2400000</v>
      </c>
      <c r="J57" s="10">
        <v>2800000</v>
      </c>
      <c r="K57" s="10">
        <v>2800000</v>
      </c>
      <c r="L57" s="10">
        <v>1760000</v>
      </c>
    </row>
    <row r="58" spans="1:12" ht="25.5">
      <c r="A58" s="8" t="s">
        <v>40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10">
        <v>500000</v>
      </c>
      <c r="H58" s="10">
        <v>1000000</v>
      </c>
      <c r="I58" s="10">
        <v>1500000</v>
      </c>
      <c r="J58" s="10">
        <v>1500000</v>
      </c>
      <c r="K58" s="9">
        <v>0</v>
      </c>
      <c r="L58" s="9">
        <v>0</v>
      </c>
    </row>
    <row r="59" spans="1:12">
      <c r="A59" s="8" t="s">
        <v>41</v>
      </c>
      <c r="B59" s="9">
        <v>0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0</v>
      </c>
      <c r="L59" s="9">
        <v>0</v>
      </c>
    </row>
    <row r="60" spans="1:12">
      <c r="A60" s="8" t="s">
        <v>42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0</v>
      </c>
      <c r="K60" s="9">
        <v>0</v>
      </c>
      <c r="L60" s="9">
        <v>0</v>
      </c>
    </row>
    <row r="61" spans="1:12">
      <c r="A61" s="8" t="s">
        <v>43</v>
      </c>
      <c r="B61" s="10">
        <v>2194925</v>
      </c>
      <c r="C61" s="10">
        <v>930000</v>
      </c>
      <c r="D61" s="10">
        <v>1185000</v>
      </c>
      <c r="E61" s="10">
        <v>1185000</v>
      </c>
      <c r="F61" s="10">
        <v>1195000</v>
      </c>
      <c r="G61" s="10">
        <v>2840000</v>
      </c>
      <c r="H61" s="10">
        <v>1010000</v>
      </c>
      <c r="I61" s="10">
        <v>2190000</v>
      </c>
      <c r="J61" s="10">
        <v>1900000</v>
      </c>
      <c r="K61" s="10">
        <v>1900000</v>
      </c>
      <c r="L61" s="10">
        <v>1020000</v>
      </c>
    </row>
    <row r="62" spans="1:12" ht="25.5">
      <c r="A62" s="8" t="s">
        <v>44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</row>
    <row r="63" spans="1:12">
      <c r="A63" s="8" t="s">
        <v>45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10">
        <v>600000</v>
      </c>
      <c r="K63" s="10">
        <v>600000</v>
      </c>
      <c r="L63" s="10">
        <v>320000</v>
      </c>
    </row>
    <row r="64" spans="1:12">
      <c r="A64" s="8" t="s">
        <v>46</v>
      </c>
      <c r="B64" s="10">
        <v>7150000</v>
      </c>
      <c r="C64" s="10">
        <v>2150000</v>
      </c>
      <c r="D64" s="10">
        <v>2630000</v>
      </c>
      <c r="E64" s="10">
        <v>3470000</v>
      </c>
      <c r="F64" s="10">
        <v>3570000</v>
      </c>
      <c r="G64" s="10">
        <v>3920000</v>
      </c>
      <c r="H64" s="10">
        <v>4050000</v>
      </c>
      <c r="I64" s="10">
        <v>3500000</v>
      </c>
      <c r="J64" s="10">
        <v>5940000</v>
      </c>
      <c r="K64" s="10">
        <v>5700000</v>
      </c>
      <c r="L64" s="10">
        <v>3360000</v>
      </c>
    </row>
    <row r="65" spans="1:12">
      <c r="A65" s="11" t="s">
        <v>47</v>
      </c>
      <c r="B65" s="12">
        <f>SUM(B33:B64)</f>
        <v>20493644.009999998</v>
      </c>
      <c r="C65" s="12">
        <f t="shared" ref="C65:L65" si="2">SUM(C33:C64)</f>
        <v>10950000</v>
      </c>
      <c r="D65" s="12">
        <f t="shared" si="2"/>
        <v>17284000</v>
      </c>
      <c r="E65" s="12">
        <f t="shared" si="2"/>
        <v>19443000</v>
      </c>
      <c r="F65" s="12">
        <f t="shared" si="2"/>
        <v>20487000</v>
      </c>
      <c r="G65" s="12">
        <f t="shared" si="2"/>
        <v>23574000</v>
      </c>
      <c r="H65" s="12">
        <f t="shared" si="2"/>
        <v>24975000</v>
      </c>
      <c r="I65" s="12">
        <f t="shared" si="2"/>
        <v>29230000</v>
      </c>
      <c r="J65" s="12">
        <f t="shared" si="2"/>
        <v>42320000</v>
      </c>
      <c r="K65" s="12">
        <f t="shared" si="2"/>
        <v>39840000</v>
      </c>
      <c r="L65" s="12">
        <f t="shared" si="2"/>
        <v>22725000</v>
      </c>
    </row>
    <row r="66" spans="1:12" ht="15">
      <c r="A66" s="5"/>
      <c r="B66" s="5"/>
      <c r="C66" s="5"/>
      <c r="D66" s="5"/>
      <c r="E66" s="5"/>
      <c r="F66" s="5"/>
      <c r="G66" s="5"/>
    </row>
    <row r="67" spans="1:12" ht="15">
      <c r="A67" s="41" t="s">
        <v>13</v>
      </c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</row>
    <row r="68" spans="1:12" ht="1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 ht="15">
      <c r="A69" s="30" t="s">
        <v>14</v>
      </c>
      <c r="B69" s="30">
        <v>2017</v>
      </c>
      <c r="C69" s="30">
        <v>2018</v>
      </c>
      <c r="D69" s="30">
        <v>2019</v>
      </c>
      <c r="E69" s="30">
        <v>2020</v>
      </c>
      <c r="F69" s="30">
        <v>2021</v>
      </c>
      <c r="G69" s="30">
        <v>2022</v>
      </c>
      <c r="H69" s="30">
        <v>2023</v>
      </c>
      <c r="I69" s="30">
        <v>2024</v>
      </c>
      <c r="J69" s="30">
        <v>2025</v>
      </c>
      <c r="K69" s="30" t="s">
        <v>47</v>
      </c>
      <c r="L69" s="5"/>
    </row>
    <row r="70" spans="1:12" ht="25.5">
      <c r="A70" s="8" t="s">
        <v>15</v>
      </c>
      <c r="B70" s="29">
        <v>3005000</v>
      </c>
      <c r="C70" s="29">
        <v>3090000</v>
      </c>
      <c r="D70" s="29">
        <v>2314329.0300000003</v>
      </c>
      <c r="E70" s="29">
        <v>1975000</v>
      </c>
      <c r="F70" s="23">
        <v>0</v>
      </c>
      <c r="G70" s="29">
        <v>4000000</v>
      </c>
      <c r="H70" s="29">
        <v>4000000</v>
      </c>
      <c r="I70" s="23">
        <v>0</v>
      </c>
      <c r="J70" s="23">
        <v>0</v>
      </c>
      <c r="K70" s="29">
        <f>B33+C33+D33+E33+F33+G33+H33+I33+J33+K33+L33+B70+C70+D70+E70+F70+G70+H70+I70+J70</f>
        <v>32864329.030000001</v>
      </c>
      <c r="L70" s="26"/>
    </row>
    <row r="71" spans="1:12">
      <c r="A71" s="25" t="s">
        <v>16</v>
      </c>
      <c r="B71" s="22">
        <v>820000</v>
      </c>
      <c r="C71" s="22">
        <v>500000</v>
      </c>
      <c r="D71" s="22">
        <v>2062480</v>
      </c>
      <c r="E71" s="22">
        <v>1725000</v>
      </c>
      <c r="F71" s="28">
        <v>0</v>
      </c>
      <c r="G71" s="22">
        <v>4600000</v>
      </c>
      <c r="H71" s="22">
        <v>4200000</v>
      </c>
      <c r="I71" s="22">
        <v>2000000</v>
      </c>
      <c r="J71" s="28">
        <v>0</v>
      </c>
      <c r="K71" s="29">
        <f>B34+C34+D34+E34+F34+G34+H34+I34+J34+K34+L34+B71+C71+D71+E71+F71+G71+H71+I71+J71</f>
        <v>24447480</v>
      </c>
      <c r="L71" s="31"/>
    </row>
    <row r="72" spans="1:12">
      <c r="A72" s="25" t="s">
        <v>17</v>
      </c>
      <c r="B72" s="28">
        <v>0</v>
      </c>
      <c r="C72" s="28">
        <v>0</v>
      </c>
      <c r="D72" s="28">
        <v>0</v>
      </c>
      <c r="E72" s="28">
        <v>0</v>
      </c>
      <c r="F72" s="22">
        <v>1950000</v>
      </c>
      <c r="G72" s="22">
        <v>2750000</v>
      </c>
      <c r="H72" s="22">
        <v>2950000</v>
      </c>
      <c r="I72" s="28">
        <v>0</v>
      </c>
      <c r="J72" s="28">
        <v>0</v>
      </c>
      <c r="K72" s="29">
        <f>B35+C35+D35+E35+F35+G35+H35+I35+J35+K35+L35+B72+C72+D72+E72+F72+G72+H72+I72+J72</f>
        <v>7650000</v>
      </c>
      <c r="L72" s="31"/>
    </row>
    <row r="73" spans="1:12">
      <c r="A73" s="25" t="s">
        <v>18</v>
      </c>
      <c r="B73" s="22">
        <v>3440000</v>
      </c>
      <c r="C73" s="22">
        <v>3440000</v>
      </c>
      <c r="D73" s="22">
        <v>8073747.3000000007</v>
      </c>
      <c r="E73" s="22">
        <v>6025000</v>
      </c>
      <c r="F73" s="22">
        <v>13971000</v>
      </c>
      <c r="G73" s="22">
        <v>22030000</v>
      </c>
      <c r="H73" s="22">
        <v>15000000</v>
      </c>
      <c r="I73" s="22">
        <v>59400000</v>
      </c>
      <c r="J73" s="22">
        <v>53500000</v>
      </c>
      <c r="K73" s="29">
        <f>B36+C36+D36+E36+F36+G36+H36+I36+J36+K36+L36+B73+C73+D73+E73+F73+G73+H73+I73+J73</f>
        <v>234146466.31</v>
      </c>
      <c r="L73" s="31"/>
    </row>
    <row r="74" spans="1:12">
      <c r="A74" s="25" t="s">
        <v>19</v>
      </c>
      <c r="B74" s="22">
        <v>1200000</v>
      </c>
      <c r="C74" s="22">
        <v>1200000</v>
      </c>
      <c r="D74" s="22">
        <v>1891506.66</v>
      </c>
      <c r="E74" s="22">
        <v>2000000</v>
      </c>
      <c r="F74" s="22">
        <v>2425000</v>
      </c>
      <c r="G74" s="22">
        <v>4000000</v>
      </c>
      <c r="H74" s="22">
        <v>3980000</v>
      </c>
      <c r="I74" s="22">
        <v>3000000</v>
      </c>
      <c r="J74" s="28">
        <v>0</v>
      </c>
      <c r="K74" s="29">
        <f>B37+C37+D37+E37+F37+G37+H37+I37+J37+K37+L37+B74+C74+D74+E74+F74+G74+H74+I74+J74</f>
        <v>35970506.659999996</v>
      </c>
      <c r="L74" s="31"/>
    </row>
    <row r="75" spans="1:12">
      <c r="A75" s="25" t="s">
        <v>20</v>
      </c>
      <c r="B75" s="22">
        <v>240000</v>
      </c>
      <c r="C75" s="22">
        <v>240000</v>
      </c>
      <c r="D75" s="28">
        <v>0</v>
      </c>
      <c r="E75" s="28">
        <v>0</v>
      </c>
      <c r="F75" s="28">
        <v>0</v>
      </c>
      <c r="G75" s="22">
        <v>2050000</v>
      </c>
      <c r="H75" s="22">
        <v>1950000</v>
      </c>
      <c r="I75" s="28">
        <v>0</v>
      </c>
      <c r="J75" s="28">
        <v>0</v>
      </c>
      <c r="K75" s="29">
        <f>B38+C38+D38+E38+F38+G38+H38+I38+J38+K38+L38+B75+C75+D75+E75+F75+G75+H75+I75+J75</f>
        <v>6712000</v>
      </c>
      <c r="L75" s="31"/>
    </row>
    <row r="76" spans="1:12">
      <c r="A76" s="25" t="s">
        <v>21</v>
      </c>
      <c r="B76" s="28">
        <v>0</v>
      </c>
      <c r="C76" s="28">
        <v>0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2">
        <v>5770000</v>
      </c>
      <c r="J76" s="28">
        <v>0</v>
      </c>
      <c r="K76" s="29">
        <f>B39+C39+D39+E39+F39+G39+H39+I39+J39+K39+L39+B76+C76+D76+E76+F76+G76+H76+I76+J76</f>
        <v>5770000</v>
      </c>
      <c r="L76" s="31"/>
    </row>
    <row r="77" spans="1:12">
      <c r="A77" s="25" t="s">
        <v>22</v>
      </c>
      <c r="B77" s="22">
        <v>480000</v>
      </c>
      <c r="C77" s="22">
        <v>480000</v>
      </c>
      <c r="D77" s="28">
        <v>0</v>
      </c>
      <c r="E77" s="28">
        <v>0</v>
      </c>
      <c r="F77" s="22">
        <v>1750000</v>
      </c>
      <c r="G77" s="22">
        <v>2500000</v>
      </c>
      <c r="H77" s="28">
        <v>0</v>
      </c>
      <c r="I77" s="28">
        <v>0</v>
      </c>
      <c r="J77" s="28">
        <v>0</v>
      </c>
      <c r="K77" s="29">
        <f>B40+C40+D40+E40+F40+G40+H40+I40+J40+K40+L40+B77+C77+D77+E77+F77+G77+H77+I77+J77</f>
        <v>8290000</v>
      </c>
      <c r="L77" s="31"/>
    </row>
    <row r="78" spans="1:12">
      <c r="A78" s="25" t="s">
        <v>23</v>
      </c>
      <c r="B78" s="22">
        <v>480000</v>
      </c>
      <c r="C78" s="22">
        <v>480000</v>
      </c>
      <c r="D78" s="28">
        <v>0</v>
      </c>
      <c r="E78" s="28">
        <v>0</v>
      </c>
      <c r="F78" s="22">
        <v>1650000</v>
      </c>
      <c r="G78" s="22">
        <v>3950000</v>
      </c>
      <c r="H78" s="28">
        <v>0</v>
      </c>
      <c r="I78" s="22">
        <v>2850000</v>
      </c>
      <c r="J78" s="28">
        <v>0</v>
      </c>
      <c r="K78" s="29">
        <f>B41+C41+D41+E41+F41+G41+H41+I41+J41+K41+L41+B78+C78+D78+E78+F78+G78+H78+I78+J78</f>
        <v>17920000</v>
      </c>
      <c r="L78" s="31"/>
    </row>
    <row r="79" spans="1:12">
      <c r="A79" s="25" t="s">
        <v>24</v>
      </c>
      <c r="B79" s="22">
        <v>1960000</v>
      </c>
      <c r="C79" s="22">
        <v>1960000</v>
      </c>
      <c r="D79" s="22">
        <v>2672219.79</v>
      </c>
      <c r="E79" s="22">
        <v>2075000</v>
      </c>
      <c r="F79" s="22">
        <v>2400000</v>
      </c>
      <c r="G79" s="22">
        <v>4100000</v>
      </c>
      <c r="H79" s="22">
        <v>3980000</v>
      </c>
      <c r="I79" s="22">
        <v>6000000</v>
      </c>
      <c r="J79" s="28">
        <v>0</v>
      </c>
      <c r="K79" s="29">
        <f>B42+C42+D42+E42+F42+G42+H42+I42+J42+K42+L42+B79+C79+D79+E79+F79+G79+H79+I79+J79</f>
        <v>45152219.789999999</v>
      </c>
      <c r="L79" s="31"/>
    </row>
    <row r="80" spans="1:12" ht="25.5">
      <c r="A80" s="25" t="s">
        <v>25</v>
      </c>
      <c r="B80" s="28">
        <v>0</v>
      </c>
      <c r="C80" s="28">
        <v>0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2">
        <v>3740000</v>
      </c>
      <c r="J80" s="28">
        <v>0</v>
      </c>
      <c r="K80" s="29">
        <f>B43+C43+D43+E43+F43+G43+H43+I43+J43+K43+L43+B80+C80+D80+E80+F80+G80+H80+I80+J80</f>
        <v>3740000</v>
      </c>
      <c r="L80" s="31"/>
    </row>
    <row r="81" spans="1:12">
      <c r="A81" s="25" t="s">
        <v>26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9">
        <f>B44+C44+D44+E44+F44+G44+H44+I44+J44+K44+L44+B81+C81+D81+E81+F81+G81+H81+I81+J81</f>
        <v>840000</v>
      </c>
      <c r="L81" s="31"/>
    </row>
    <row r="82" spans="1:12">
      <c r="A82" s="25" t="s">
        <v>27</v>
      </c>
      <c r="B82" s="28">
        <v>0</v>
      </c>
      <c r="C82" s="28">
        <v>0</v>
      </c>
      <c r="D82" s="22">
        <v>1871900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J82" s="22">
        <v>3200000</v>
      </c>
      <c r="K82" s="29">
        <f>B45+C45+D45+E45+F45+G45+H45+I45+J45+K45+L45+B82+C82+D82+E82+F82+G82+H82+I82+J82</f>
        <v>5071900</v>
      </c>
      <c r="L82" s="31"/>
    </row>
    <row r="83" spans="1:12">
      <c r="A83" s="25" t="s">
        <v>28</v>
      </c>
      <c r="B83" s="22">
        <v>360000</v>
      </c>
      <c r="C83" s="22">
        <v>360000</v>
      </c>
      <c r="D83" s="28">
        <v>0</v>
      </c>
      <c r="E83" s="22">
        <v>3280000</v>
      </c>
      <c r="F83" s="22">
        <v>7300000</v>
      </c>
      <c r="G83" s="22">
        <v>1250000</v>
      </c>
      <c r="H83" s="28">
        <v>0</v>
      </c>
      <c r="I83" s="28">
        <v>0</v>
      </c>
      <c r="J83" s="28">
        <v>0</v>
      </c>
      <c r="K83" s="29">
        <f>B46+C46+D46+E46+F46+G46+H46+I46+J46+K46+L46+B83+C83+D83+E83+F83+G83+H83+I83+J83</f>
        <v>13520000</v>
      </c>
      <c r="L83" s="31"/>
    </row>
    <row r="84" spans="1:12">
      <c r="A84" s="25" t="s">
        <v>29</v>
      </c>
      <c r="B84" s="22">
        <v>2660000</v>
      </c>
      <c r="C84" s="22">
        <v>3410000</v>
      </c>
      <c r="D84" s="22">
        <v>2999930</v>
      </c>
      <c r="E84" s="22">
        <v>3700000</v>
      </c>
      <c r="F84" s="28">
        <v>0</v>
      </c>
      <c r="G84" s="22">
        <v>7000000</v>
      </c>
      <c r="H84" s="22">
        <v>8000000</v>
      </c>
      <c r="I84" s="28">
        <v>0</v>
      </c>
      <c r="J84" s="28">
        <v>0</v>
      </c>
      <c r="K84" s="29">
        <f>B47+C47+D47+E47+F47+G47+H47+I47+J47+K47+L47+B84+C84+D84+E84+F84+G84+H84+I84+J84</f>
        <v>56550930</v>
      </c>
      <c r="L84" s="31"/>
    </row>
    <row r="85" spans="1:12">
      <c r="A85" s="25" t="s">
        <v>30</v>
      </c>
      <c r="B85" s="28">
        <v>0</v>
      </c>
      <c r="C85" s="28">
        <v>0</v>
      </c>
      <c r="D85" s="28">
        <v>0</v>
      </c>
      <c r="E85" s="28">
        <v>0</v>
      </c>
      <c r="F85" s="28">
        <v>0</v>
      </c>
      <c r="G85" s="28">
        <v>0</v>
      </c>
      <c r="H85" s="22"/>
      <c r="I85" s="28">
        <v>0</v>
      </c>
      <c r="J85" s="22">
        <v>17750000</v>
      </c>
      <c r="K85" s="29">
        <f>B48+C48+D48+E48+F48+G48+H48+I48+J48+K48+L48+B85+C85+D85+E85+F85+G85+H85+I85+J85</f>
        <v>17750000</v>
      </c>
      <c r="L85" s="31"/>
    </row>
    <row r="86" spans="1:12">
      <c r="A86" s="25" t="s">
        <v>31</v>
      </c>
      <c r="B86" s="28">
        <v>0</v>
      </c>
      <c r="C86" s="28">
        <v>0</v>
      </c>
      <c r="D86" s="28">
        <v>0</v>
      </c>
      <c r="E86" s="28">
        <v>0</v>
      </c>
      <c r="F86" s="28">
        <v>0</v>
      </c>
      <c r="G86" s="28">
        <v>0</v>
      </c>
      <c r="H86" s="22">
        <v>3000000</v>
      </c>
      <c r="I86" s="28">
        <v>0</v>
      </c>
      <c r="J86" s="28">
        <v>0</v>
      </c>
      <c r="K86" s="29">
        <f>B49+C49+D49+E49+F49+G49+H49+I49+J49+K49+L49+B86+C86+D86+E86+F86+G86+H86+I86+J86</f>
        <v>3000000</v>
      </c>
      <c r="L86" s="31"/>
    </row>
    <row r="87" spans="1:12">
      <c r="A87" s="25" t="s">
        <v>32</v>
      </c>
      <c r="B87" s="28">
        <v>0</v>
      </c>
      <c r="C87" s="28">
        <v>0</v>
      </c>
      <c r="D87" s="28">
        <v>0</v>
      </c>
      <c r="E87" s="28">
        <v>0</v>
      </c>
      <c r="F87" s="28">
        <v>0</v>
      </c>
      <c r="G87" s="28">
        <v>0</v>
      </c>
      <c r="H87" s="22"/>
      <c r="I87" s="28">
        <v>0</v>
      </c>
      <c r="J87" s="22">
        <v>6000000</v>
      </c>
      <c r="K87" s="29">
        <f>B50+C50+D50+E50+F50+G50+H50+I50+J50+K50+L50+B87+C87+D87+E87+F87+G87+H87+I87+J87</f>
        <v>6000000</v>
      </c>
      <c r="L87" s="31"/>
    </row>
    <row r="88" spans="1:12">
      <c r="A88" s="25" t="s">
        <v>33</v>
      </c>
      <c r="B88" s="22">
        <v>560000</v>
      </c>
      <c r="C88" s="22">
        <v>560000</v>
      </c>
      <c r="D88" s="28">
        <v>0</v>
      </c>
      <c r="E88" s="28">
        <v>0</v>
      </c>
      <c r="F88" s="28">
        <v>0</v>
      </c>
      <c r="G88" s="28">
        <v>0</v>
      </c>
      <c r="H88" s="22">
        <v>2000000</v>
      </c>
      <c r="I88" s="22">
        <v>3000000</v>
      </c>
      <c r="J88" s="28">
        <v>0</v>
      </c>
      <c r="K88" s="29">
        <f>B51+C51+D51+E51+F51+G51+H51+I51+J51+K51+L51+B88+C88+D88+E88+F88+G88+H88+I88+J88</f>
        <v>11030000</v>
      </c>
      <c r="L88" s="31"/>
    </row>
    <row r="89" spans="1:12">
      <c r="A89" s="25" t="s">
        <v>34</v>
      </c>
      <c r="B89" s="22">
        <v>480000</v>
      </c>
      <c r="C89" s="22">
        <v>480000</v>
      </c>
      <c r="D89" s="22">
        <v>2980436.14</v>
      </c>
      <c r="E89" s="22">
        <v>2800000</v>
      </c>
      <c r="F89" s="22">
        <v>1750000</v>
      </c>
      <c r="G89" s="22">
        <v>2000000</v>
      </c>
      <c r="H89" s="22">
        <v>1950000</v>
      </c>
      <c r="I89" s="22">
        <v>3000000</v>
      </c>
      <c r="J89" s="28">
        <v>0</v>
      </c>
      <c r="K89" s="29">
        <f>B52+C52+D52+E52+F52+G52+H52+I52+J52+K52+L52+B89+C89+D89+E89+F89+G89+H89+I89+J89</f>
        <v>19040436.140000001</v>
      </c>
      <c r="L89" s="31"/>
    </row>
    <row r="90" spans="1:12" ht="25.5">
      <c r="A90" s="25" t="s">
        <v>35</v>
      </c>
      <c r="B90" s="28">
        <v>0</v>
      </c>
      <c r="C90" s="28">
        <v>0</v>
      </c>
      <c r="D90" s="28">
        <v>0</v>
      </c>
      <c r="E90" s="28">
        <v>0</v>
      </c>
      <c r="F90" s="28">
        <v>0</v>
      </c>
      <c r="G90" s="28">
        <v>0</v>
      </c>
      <c r="H90" s="22">
        <v>2950000</v>
      </c>
      <c r="I90" s="28">
        <v>0</v>
      </c>
      <c r="J90" s="28">
        <v>0</v>
      </c>
      <c r="K90" s="29">
        <f>B53+C53+D53+E53+F53+G53+H53+I53+J53+K53+L53+B90+C90+D90+E90+F90+G90+H90+I90+J90</f>
        <v>2950000</v>
      </c>
      <c r="L90" s="31"/>
    </row>
    <row r="91" spans="1:12">
      <c r="A91" s="25" t="s">
        <v>36</v>
      </c>
      <c r="B91" s="22">
        <v>2660000</v>
      </c>
      <c r="C91" s="22">
        <v>3250000</v>
      </c>
      <c r="D91" s="22">
        <v>1977198.87</v>
      </c>
      <c r="E91" s="22">
        <v>2600000</v>
      </c>
      <c r="F91" s="28">
        <v>0</v>
      </c>
      <c r="G91" s="22">
        <v>3000000</v>
      </c>
      <c r="H91" s="28">
        <v>0</v>
      </c>
      <c r="I91" s="28">
        <v>0</v>
      </c>
      <c r="J91" s="28">
        <v>0</v>
      </c>
      <c r="K91" s="29">
        <f>B54+C54+D54+E54+F54+G54+H54+I54+J54+K54+L54+B91+C91+D91+E91+F91+G91+H91+I91+J91</f>
        <v>29722198.870000001</v>
      </c>
      <c r="L91" s="31"/>
    </row>
    <row r="92" spans="1:12">
      <c r="A92" s="25" t="s">
        <v>37</v>
      </c>
      <c r="B92" s="28">
        <v>0</v>
      </c>
      <c r="C92" s="28">
        <v>0</v>
      </c>
      <c r="D92" s="28">
        <v>0</v>
      </c>
      <c r="E92" s="28">
        <v>0</v>
      </c>
      <c r="F92" s="28">
        <v>0</v>
      </c>
      <c r="G92" s="28">
        <v>0</v>
      </c>
      <c r="H92" s="28">
        <v>0</v>
      </c>
      <c r="I92" s="28">
        <v>0</v>
      </c>
      <c r="J92" s="22">
        <v>13350000</v>
      </c>
      <c r="K92" s="29">
        <f>B55+C55+D55+E55+F55+G55+H55+I55+J55+K55+L55+B92+C92+D92+E92+F92+G92+H92+I92+J92</f>
        <v>13350000</v>
      </c>
      <c r="L92" s="31"/>
    </row>
    <row r="93" spans="1:12">
      <c r="A93" s="25" t="s">
        <v>38</v>
      </c>
      <c r="B93" s="22">
        <v>940000</v>
      </c>
      <c r="C93" s="22">
        <v>1040000</v>
      </c>
      <c r="D93" s="22">
        <v>2105148.17</v>
      </c>
      <c r="E93" s="22">
        <v>2250000</v>
      </c>
      <c r="F93" s="22">
        <v>2000000</v>
      </c>
      <c r="G93" s="22">
        <v>5000000</v>
      </c>
      <c r="H93" s="22">
        <v>4865000</v>
      </c>
      <c r="I93" s="22">
        <v>4000000</v>
      </c>
      <c r="J93" s="28">
        <v>0</v>
      </c>
      <c r="K93" s="29">
        <f>B56+C56+D56+E56+F56+G56+H56+I56+J56+K56+L56+B93+C93+D93+E93+F93+G93+H93+I93+J93</f>
        <v>27115148.170000002</v>
      </c>
      <c r="L93" s="31"/>
    </row>
    <row r="94" spans="1:12">
      <c r="A94" s="25" t="s">
        <v>39</v>
      </c>
      <c r="B94" s="22">
        <v>2080000</v>
      </c>
      <c r="C94" s="22">
        <v>3180000</v>
      </c>
      <c r="D94" s="22">
        <v>3581922.98</v>
      </c>
      <c r="E94" s="22">
        <v>4925000</v>
      </c>
      <c r="F94" s="22">
        <v>5475000</v>
      </c>
      <c r="G94" s="22">
        <v>10650000</v>
      </c>
      <c r="H94" s="22">
        <v>10100000</v>
      </c>
      <c r="I94" s="28">
        <v>0</v>
      </c>
      <c r="J94" s="28">
        <v>0</v>
      </c>
      <c r="K94" s="29">
        <f>B57+C57+D57+E57+F57+G57+H57+I57+J57+K57+L57+B94+C94+D94+E94+F94+G94+H94+I94+J94</f>
        <v>59664922.980000004</v>
      </c>
      <c r="L94" s="31"/>
    </row>
    <row r="95" spans="1:12" ht="25.5">
      <c r="A95" s="25" t="s">
        <v>40</v>
      </c>
      <c r="B95" s="28">
        <v>0</v>
      </c>
      <c r="C95" s="28">
        <v>0</v>
      </c>
      <c r="D95" s="28">
        <v>0</v>
      </c>
      <c r="E95" s="28">
        <v>0</v>
      </c>
      <c r="F95" s="28">
        <v>0</v>
      </c>
      <c r="G95" s="22">
        <v>2000000</v>
      </c>
      <c r="H95" s="22">
        <v>1950000</v>
      </c>
      <c r="I95" s="22">
        <v>7000000</v>
      </c>
      <c r="J95" s="22">
        <v>6000000</v>
      </c>
      <c r="K95" s="29">
        <f>B58+C58+D58+E58+F58+G58+H58+I58+J58+K58+L58+B95+C95+D95+E95+F95+G95+H95+I95+J95</f>
        <v>21450000</v>
      </c>
      <c r="L95" s="31"/>
    </row>
    <row r="96" spans="1:12">
      <c r="A96" s="25" t="s">
        <v>41</v>
      </c>
      <c r="B96" s="28">
        <v>0</v>
      </c>
      <c r="C96" s="28">
        <v>0</v>
      </c>
      <c r="D96" s="28">
        <v>0</v>
      </c>
      <c r="E96" s="28">
        <v>0</v>
      </c>
      <c r="F96" s="22">
        <v>5925000</v>
      </c>
      <c r="G96" s="28">
        <v>0</v>
      </c>
      <c r="H96" s="22">
        <v>950000</v>
      </c>
      <c r="I96" s="28">
        <v>0</v>
      </c>
      <c r="J96" s="28">
        <v>0</v>
      </c>
      <c r="K96" s="29">
        <f>B59+C59+D59+E59+F59+G59+H59+I59+J59+K59+L59+B96+C96+D96+E96+F96+G96+H96+I96+J96</f>
        <v>6875000</v>
      </c>
      <c r="L96" s="31"/>
    </row>
    <row r="97" spans="1:12">
      <c r="A97" s="25" t="s">
        <v>42</v>
      </c>
      <c r="B97" s="28">
        <v>0</v>
      </c>
      <c r="C97" s="28">
        <v>0</v>
      </c>
      <c r="D97" s="22">
        <v>1199997.3599999999</v>
      </c>
      <c r="E97" s="22">
        <v>1050000</v>
      </c>
      <c r="F97" s="22">
        <v>2900000</v>
      </c>
      <c r="G97" s="28">
        <v>0</v>
      </c>
      <c r="H97" s="28">
        <v>0</v>
      </c>
      <c r="I97" s="28">
        <v>0</v>
      </c>
      <c r="J97" s="28">
        <v>0</v>
      </c>
      <c r="K97" s="29">
        <f>B60+C60+D60+E60+F60+G60+H60+I60+J60+K60+L60+B97+C97+D97+E97+F97+G97+H97+I97+J97</f>
        <v>5149997.3599999994</v>
      </c>
      <c r="L97" s="31"/>
    </row>
    <row r="98" spans="1:12">
      <c r="A98" s="25" t="s">
        <v>43</v>
      </c>
      <c r="B98" s="22">
        <v>1560000</v>
      </c>
      <c r="C98" s="22">
        <v>1550000</v>
      </c>
      <c r="D98" s="22">
        <v>4584626.2</v>
      </c>
      <c r="E98" s="22">
        <v>3875000</v>
      </c>
      <c r="F98" s="22">
        <v>2500000</v>
      </c>
      <c r="G98" s="22">
        <v>9600000</v>
      </c>
      <c r="H98" s="22">
        <v>5250000</v>
      </c>
      <c r="I98" s="28">
        <v>0</v>
      </c>
      <c r="J98" s="28">
        <v>0</v>
      </c>
      <c r="K98" s="29">
        <f>B61+C61+D61+E61+F61+G61+H61+I61+J61+K61+L61+B98+C98+D98+E98+F98+G98+H98+I98+J98</f>
        <v>46469551.200000003</v>
      </c>
      <c r="L98" s="31"/>
    </row>
    <row r="99" spans="1:12" ht="25.5">
      <c r="A99" s="25" t="s">
        <v>44</v>
      </c>
      <c r="B99" s="22"/>
      <c r="C99" s="28">
        <v>0</v>
      </c>
      <c r="D99" s="28">
        <v>0</v>
      </c>
      <c r="E99" s="28">
        <v>0</v>
      </c>
      <c r="F99" s="28">
        <v>0</v>
      </c>
      <c r="G99" s="22">
        <v>1950000</v>
      </c>
      <c r="H99" s="22">
        <v>2050000</v>
      </c>
      <c r="I99" s="28">
        <v>0</v>
      </c>
      <c r="J99" s="28">
        <v>0</v>
      </c>
      <c r="K99" s="29">
        <f>B62+C62+D62+E62+F62+G62+H62+I62+J62+K62+L62+B99+C99+D99+E99+F99+G99+H99+I99+J99</f>
        <v>4000000</v>
      </c>
      <c r="L99" s="31"/>
    </row>
    <row r="100" spans="1:12">
      <c r="A100" s="25" t="s">
        <v>45</v>
      </c>
      <c r="B100" s="22">
        <v>400000</v>
      </c>
      <c r="C100" s="22">
        <v>400000</v>
      </c>
      <c r="D100" s="28">
        <v>0</v>
      </c>
      <c r="E100" s="28">
        <v>0</v>
      </c>
      <c r="F100" s="28">
        <v>0</v>
      </c>
      <c r="G100" s="28">
        <v>0</v>
      </c>
      <c r="H100" s="28">
        <v>0</v>
      </c>
      <c r="I100" s="28">
        <v>0</v>
      </c>
      <c r="J100" s="28">
        <v>0</v>
      </c>
      <c r="K100" s="29">
        <f>B63+C63+D63+E63+F63+G63+H63+I63+J63+K63+L63+B100+C100+D100+E100+F100+G100+H100+I100+J100</f>
        <v>2320000</v>
      </c>
      <c r="L100" s="31"/>
    </row>
    <row r="101" spans="1:12" ht="15" customHeight="1">
      <c r="A101" s="25" t="s">
        <v>46</v>
      </c>
      <c r="B101" s="22">
        <v>3970000</v>
      </c>
      <c r="C101" s="22">
        <v>4005000</v>
      </c>
      <c r="D101" s="22">
        <v>4425188.2</v>
      </c>
      <c r="E101" s="22">
        <v>4750000</v>
      </c>
      <c r="F101" s="22">
        <v>7500000</v>
      </c>
      <c r="G101" s="22">
        <v>10100000</v>
      </c>
      <c r="H101" s="22">
        <v>9950000</v>
      </c>
      <c r="I101" s="28">
        <v>0</v>
      </c>
      <c r="J101" s="28">
        <v>0</v>
      </c>
      <c r="K101" s="29">
        <f>B64+C64+D64+E64+F64+G64+H64+I64+J64+K64+L64+B101+C101+D101+E101+F101+G101+H101+I101+J101</f>
        <v>90140188.200000003</v>
      </c>
      <c r="L101" s="31"/>
    </row>
    <row r="102" spans="1:12" ht="15" customHeight="1">
      <c r="A102" s="24" t="s">
        <v>47</v>
      </c>
      <c r="B102" s="27">
        <f>SUM(B70:B101)</f>
        <v>27295000</v>
      </c>
      <c r="C102" s="27">
        <f t="shared" ref="C102:K102" si="3">SUM(C70:C101)</f>
        <v>29625000</v>
      </c>
      <c r="D102" s="27">
        <f t="shared" si="3"/>
        <v>42740630.70000001</v>
      </c>
      <c r="E102" s="27">
        <f t="shared" si="3"/>
        <v>43030000</v>
      </c>
      <c r="F102" s="27">
        <f t="shared" si="3"/>
        <v>59496000</v>
      </c>
      <c r="G102" s="27">
        <f t="shared" si="3"/>
        <v>102530000</v>
      </c>
      <c r="H102" s="27">
        <f t="shared" si="3"/>
        <v>89075000</v>
      </c>
      <c r="I102" s="27">
        <f t="shared" si="3"/>
        <v>99760000</v>
      </c>
      <c r="J102" s="27">
        <f t="shared" si="3"/>
        <v>99800000</v>
      </c>
      <c r="K102" s="27">
        <f t="shared" si="3"/>
        <v>864673274.71000016</v>
      </c>
    </row>
    <row r="103" spans="1:12" ht="15" customHeight="1">
      <c r="A103" s="6"/>
      <c r="B103" s="6"/>
      <c r="C103" s="6"/>
      <c r="D103" s="6"/>
      <c r="E103" s="6"/>
      <c r="F103" s="6"/>
      <c r="G103" s="6"/>
    </row>
    <row r="105" spans="1:12">
      <c r="A105" s="34" t="s">
        <v>48</v>
      </c>
      <c r="B105" s="34"/>
      <c r="C105" s="34"/>
      <c r="D105" s="34"/>
      <c r="E105" s="34"/>
      <c r="F105" s="34"/>
    </row>
    <row r="106" spans="1:12">
      <c r="A106" s="35"/>
      <c r="B106" s="35"/>
      <c r="C106" s="35"/>
      <c r="D106" s="35"/>
      <c r="E106" s="35"/>
      <c r="F106" s="35"/>
    </row>
    <row r="107" spans="1:12">
      <c r="A107" s="32" t="s">
        <v>49</v>
      </c>
      <c r="B107" s="3"/>
      <c r="C107" s="3"/>
      <c r="D107" s="3"/>
      <c r="E107" s="3"/>
      <c r="F107" s="3"/>
    </row>
    <row r="108" spans="1:12">
      <c r="A108" s="33" t="s">
        <v>50</v>
      </c>
      <c r="B108" s="3"/>
      <c r="C108" s="3"/>
      <c r="D108" s="3"/>
      <c r="E108" s="3"/>
      <c r="F108" s="3"/>
    </row>
    <row r="109" spans="1:12">
      <c r="A109" s="33" t="s">
        <v>51</v>
      </c>
      <c r="B109" s="3"/>
      <c r="C109" s="3"/>
      <c r="D109" s="3"/>
      <c r="E109" s="3"/>
      <c r="F109" s="3"/>
    </row>
  </sheetData>
  <mergeCells count="8">
    <mergeCell ref="A105:F106"/>
    <mergeCell ref="A1:G1"/>
    <mergeCell ref="A2:G2"/>
    <mergeCell ref="A3:G3"/>
    <mergeCell ref="A4:G4"/>
    <mergeCell ref="A6:G6"/>
    <mergeCell ref="A30:L30"/>
    <mergeCell ref="A67:L67"/>
  </mergeCells>
  <pageMargins left="0.51181102362204722" right="0.31496062992125984" top="0.39370078740157483" bottom="0.19685039370078741" header="0.31496062992125984" footer="0.11811023622047245"/>
  <pageSetup scale="91" fitToHeight="0" orientation="landscape" horizontalDpi="200" verticalDpi="200" r:id="rId1"/>
  <ignoredErrors>
    <ignoredError sqref="B65 C65:L65 B102:K102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Secretaria de Cultura e Economia Criativa</dc:creator>
  <cp:keywords/>
  <dc:description/>
  <cp:lastModifiedBy>Marizi De Oliveira Agostinho De Jesus</cp:lastModifiedBy>
  <cp:revision/>
  <dcterms:created xsi:type="dcterms:W3CDTF">2018-06-21T11:37:45Z</dcterms:created>
  <dcterms:modified xsi:type="dcterms:W3CDTF">2026-05-25T20:37:18Z</dcterms:modified>
  <cp:category/>
  <cp:contentStatus/>
</cp:coreProperties>
</file>